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ara.sarhegyi\Desktop\Marketing anyagok\Adagoló kihelyezés System\VÉGLEGES ANYAG\"/>
    </mc:Choice>
  </mc:AlternateContent>
  <xr:revisionPtr revIDLastSave="0" documentId="13_ncr:1_{8FB94907-EBD5-4C75-A04B-21490B9367E6}" xr6:coauthVersionLast="47" xr6:coauthVersionMax="47" xr10:uidLastSave="{00000000-0000-0000-0000-000000000000}"/>
  <bookViews>
    <workbookView xWindow="-120" yWindow="-120" windowWidth="29040" windowHeight="15720" xr2:uid="{0FF6FE9F-0C10-41E2-9880-410D3610C376}"/>
  </bookViews>
  <sheets>
    <sheet name="megállapodás" sheetId="1" r:id="rId1"/>
    <sheet name="Adagolók" sheetId="2" r:id="rId2"/>
    <sheet name="Töltőanyago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G31" i="1" s="1"/>
  <c r="F30" i="1"/>
  <c r="G30" i="1" s="1"/>
  <c r="F29" i="1"/>
  <c r="G29" i="1" s="1"/>
  <c r="H19" i="1"/>
  <c r="H20" i="1"/>
  <c r="H21" i="1"/>
  <c r="H22" i="1"/>
  <c r="H23" i="1"/>
  <c r="H18" i="1"/>
  <c r="H26" i="1"/>
  <c r="J29" i="1" l="1"/>
  <c r="J30" i="1"/>
  <c r="J31" i="1"/>
  <c r="I19" i="1"/>
  <c r="I20" i="1"/>
  <c r="I21" i="1"/>
  <c r="I22" i="1"/>
  <c r="I23" i="1"/>
  <c r="I18" i="1"/>
  <c r="G24" i="1"/>
  <c r="J32" i="1" l="1"/>
  <c r="F32" i="1"/>
  <c r="G32" i="1"/>
  <c r="I24" i="1"/>
</calcChain>
</file>

<file path=xl/sharedStrings.xml><?xml version="1.0" encoding="utf-8"?>
<sst xmlns="http://schemas.openxmlformats.org/spreadsheetml/2006/main" count="64" uniqueCount="49">
  <si>
    <t>Szerződésszám</t>
  </si>
  <si>
    <t>Dátum</t>
  </si>
  <si>
    <t>ADAGOLÓ BÉRLETI SZERZŐDÉS</t>
  </si>
  <si>
    <t>Forgalmazó:</t>
  </si>
  <si>
    <t>Ügyfél (felhasználás helye)</t>
  </si>
  <si>
    <t>Cégnév</t>
  </si>
  <si>
    <t>Smilepaper.hu Kft.</t>
  </si>
  <si>
    <t>Adószám</t>
  </si>
  <si>
    <t>12554458-2-41</t>
  </si>
  <si>
    <t>Utca</t>
  </si>
  <si>
    <t>Ezred u. 2.</t>
  </si>
  <si>
    <t>Város</t>
  </si>
  <si>
    <t>Budapest</t>
  </si>
  <si>
    <t>Irányítószám</t>
  </si>
  <si>
    <t>Kapcsolattartó személy</t>
  </si>
  <si>
    <t>Telefonszám</t>
  </si>
  <si>
    <t>+36 1 872-2344</t>
  </si>
  <si>
    <t>Kapcsolattartó e-mail címe</t>
  </si>
  <si>
    <t>info@smilepaper.hu</t>
  </si>
  <si>
    <t>Adagoló típusa</t>
  </si>
  <si>
    <t>Mennyiség</t>
  </si>
  <si>
    <t>Adagoló nettó egységára (Ft)</t>
  </si>
  <si>
    <t>Nettó összesen (Ft)</t>
  </si>
  <si>
    <t>Megjegyzések</t>
  </si>
  <si>
    <t>Összeg</t>
  </si>
  <si>
    <t>A szerződés időtartama</t>
  </si>
  <si>
    <t>tól:</t>
  </si>
  <si>
    <t>ig:</t>
  </si>
  <si>
    <t>Töltőanyag vásárlási terv</t>
  </si>
  <si>
    <t>A szerződés tartalma</t>
  </si>
  <si>
    <t>§ 1
A szerződés tárgya a Vevő által a KATRIN adagolók és töltőanyagok megvásárlása kedvezményes feltételek és árak mellett, a jelen szerződésben meghatározottak szerint. A Vevő vállalja, hogy a szerződés időtartama alatt a Forgalmazótól kizárólag „KATRIN” jelzéssel (logóval) ellátott adagolókat vásárol a jelen szerződés mellékletét képező nyomtatványban meghatározott áron, amelyhez hozzáadódik az áfa a mindenkor hatályos jogszabályok szerint. A jelen szerződés megkötésének napján a Vevő az előzetesen meghatározott vásárlási tervnek megfelelő adagolómennyiséget vásárol. A Vevő kötelezi magát arra, hogy a továbbiakban is vásárol a Forgalmazótól töltőanyagokat, a mellékletben megadott, a nyomtatványban „Összes töltőanyag a szerződés időtartama alatt” rovatban feltüntetett mennyiségnél nem kevesebbet. A töltőanyagok megrendelése a szerződésszám feltüntetésével történik.
A Felek megállapodása alapján lehetséges a töltőanyagok típusának módosítása, amelynek vásárlására a Vevő jelen szerződés alapján kötelezettséget vállal.
§ 2
A Forgalmazó vállalja, hogy a Vevő részére a § 1. 3. pontjában meghatározott adagolókat és töltőanyagokat a szerződéskötéstől számított 14 napon belül leszállítja. Az adagolók és töltőanyagok szállítása a Vevő által a megrendelésben megjelölt címre történik.
§ 3
A Vevő vállalja, hogy a megvásárolt áruk ellenértékét ................. napon belül megfizeti a Forgalmazó által kiállított számla keltezésétől számítva.
§ 4
A szerződés időtartama alatt a Vevő köteles a Forgalmazótól vásárolt adagolókat kizárólag KATRIN töltőanyagokkal feltölteni. A Forgalmazó vagy a Gyártó kérésére a Vevő lehetővé teszi az adagolók ellenőrzését a rendeltetésszerű használat igazolása céljából. A Vevő köteles gondoskodni az adagolók épségének megóvásáról. A szerződés időtartama alatt a Forgalmazó köteles a Vevőtől független okból megrongálódott adagolókat új, hibátlan adagolókra cserélni. Ha a meghibásodás a Vevő hibájából következik be, a Vevő köteles a Forgalmazótól új adagolókat vásárolni, darabszám szerint megegyezőt a meghibásodott adagolókkal, 100%-os áron a mindenkori árjegyzék szerint, vagy más, a Forgalmazóval egyeztetett áron. A Vevő köteles tartózkodni attól, hogy az adagolókról eltávolítsa a KATRIN jelzést, amelyet a Gyártó vagy a Forgalmazó a Gyártó hozzájárulásával helyezett el, továbbá nem adhatja át az adagolókat ingyenes vagy díjfizetés ellenében harmadik félnek a Forgalmazó vagy a Gyártó előzetes írásbeli engedélye nélkül.
§ 5
Amennyiben a Vevő megszegi a szerződés feltételeit:
a) más töltőanyagokat használ az adagolókban, mint a Forgalmazótól vásárolt gyártói termékek,
b) eltávolítja a gyártói jelzést az adagolóról a Forgalmazó vagy a Gyártó hozzájárulása nélkül,
a Vevő szerződésszegési kötbért köteles fizetni, amely az adagoló árának háromszorosát teszi ki a gyártói árlista alapján, a kötbér kiszabásának napján érvényes ár szerint.
Amennyiben a Vevő az adott éves elszámolási időszakban kevesebb gyártói terméket vásárol, mint amennyi a szerződésben rögzítve van (§ 1. 4. pont), a Vevő köteles kötbért fizetni, amely a gyártói árlista alapján számított összes adagoló értékének 100%-át jelenti.
§ 6
A jelen szerződésben meghatározott kötbérek nem zárják ki annak lehetőségét, hogy a Megrendelő általános jogelvek szerint kártérítést követeljen.
§ 7
A jelen szerződés aláírásának napján lép hatályba, és ............ évig érvényes. Amennyiben a Vevő nem nyilatkozik a szerződés meghosszabbításáról legalább két hónappal a lejárat előtt, a szerződés automatikusan további tizenkét hónapra meghosszabbodik. A Forgalmazó bármikor felmondhatja a szerződést egy hónapos felmondási idő betartásával. A szerződés lejárta után a szerződés feltételeinek megfelelően vásárolt adagolók a Vevő tulajdonába kerülnek külön tulajdon-átruházási szerződés nélkül. A szerződés minden módosítása írásbeli formát igényel. A szerződés alkalmazásából eredő vitákban a Forgalmazó székhelye szerinti illetékes bíróság jár el. A szerződés két, azonos szövegű példányban készült, egy-egy példány a Feleknél marad. A jelen szerződés másolata átadásra kerül a Katrin márka gyártójának – Metsa Tissue Krapkowice Sp. z o.o.</t>
  </si>
  <si>
    <t>Forgalmazó</t>
  </si>
  <si>
    <t>Ügyfél (fizető)</t>
  </si>
  <si>
    <t>KATRIN PLUS SYSTEM WC-papír 2 rétegű, extra fehér 96m perforált - 36 tekercs - 66940</t>
  </si>
  <si>
    <t>KATRIN PLUS SYSTEM törlőtekercs 2 rétegű, extra fehér 150m - 97449</t>
  </si>
  <si>
    <t>Habos szappan Green 1000 ml - 86450</t>
  </si>
  <si>
    <t>Töltőanyag mennyisége összérték/év</t>
  </si>
  <si>
    <t>Töltőanyag mennyisége KARTON/1. rendelés</t>
  </si>
  <si>
    <t>Töltőanyag mennyisége karton/év</t>
  </si>
  <si>
    <t>Nettó ár/karton</t>
  </si>
  <si>
    <t>Katrin habszappan ''Green'', 1000 ml, 6 db/karton - 86450</t>
  </si>
  <si>
    <t>KATRIN PLUS SYSTEM M2 tekercses kéztörlő 19cm, 2 rétegű - 97449</t>
  </si>
  <si>
    <t>KATRIN PLUS SYSTEM toalettpapír 2 rétegű, 800 lap, 96 méter - 66940</t>
  </si>
  <si>
    <t>Katrin System kéztörlő adagoló - fehér - 82094</t>
  </si>
  <si>
    <t>Katrin System kéztörlő adagoló - fekete - 82070</t>
  </si>
  <si>
    <t>Katrin System toalettpapír (wc papír) adagoló - fehér - 77496</t>
  </si>
  <si>
    <t>Katrin System toalettpapír (wc papír) adagoló - fekete - 77519</t>
  </si>
  <si>
    <t>Katrin maxi szappanadagoló 1000ml - fehér - 77373</t>
  </si>
  <si>
    <t>Katrin maxi szappanadagoló 1000ml - fekete - 77397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</si>
</sst>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\ &quot;Ft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>
      <alignment vertical="top" wrapText="1"/>
    </xf>
    <xf numFmtId="0" fontId="0" fillId="0" borderId="0" xfId="0" applyBorder="1" applyAlignment="1"/>
    <xf numFmtId="0" fontId="3" fillId="0" borderId="0" xfId="0" applyFont="1" applyBorder="1" applyAlignment="1">
      <alignment vertical="top" wrapText="1"/>
    </xf>
    <xf numFmtId="0" fontId="4" fillId="0" borderId="0" xfId="0" applyFont="1" applyAlignment="1"/>
    <xf numFmtId="0" fontId="6" fillId="0" borderId="0" xfId="0" applyFont="1"/>
    <xf numFmtId="0" fontId="10" fillId="4" borderId="0" xfId="0" applyFont="1" applyFill="1" applyProtection="1"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/>
    <xf numFmtId="0" fontId="0" fillId="0" borderId="2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0" fontId="6" fillId="4" borderId="0" xfId="0" applyFont="1" applyFill="1" applyAlignment="1" applyProtection="1">
      <alignment horizontal="left"/>
    </xf>
    <xf numFmtId="49" fontId="6" fillId="4" borderId="0" xfId="0" applyNumberFormat="1" applyFont="1" applyFill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12" fillId="4" borderId="0" xfId="2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165" fontId="8" fillId="4" borderId="1" xfId="1" applyNumberFormat="1" applyFont="1" applyFill="1" applyBorder="1" applyAlignment="1" applyProtection="1">
      <alignment horizontal="right"/>
    </xf>
    <xf numFmtId="165" fontId="8" fillId="4" borderId="1" xfId="0" applyNumberFormat="1" applyFont="1" applyFill="1" applyBorder="1" applyProtection="1"/>
    <xf numFmtId="165" fontId="6" fillId="0" borderId="1" xfId="0" applyNumberFormat="1" applyFont="1" applyBorder="1" applyProtection="1"/>
    <xf numFmtId="165" fontId="8" fillId="4" borderId="1" xfId="1" applyNumberFormat="1" applyFont="1" applyFill="1" applyBorder="1" applyAlignment="1" applyProtection="1"/>
    <xf numFmtId="164" fontId="6" fillId="0" borderId="1" xfId="0" applyNumberFormat="1" applyFont="1" applyBorder="1" applyAlignment="1" applyProtection="1"/>
    <xf numFmtId="165" fontId="6" fillId="0" borderId="1" xfId="0" applyNumberFormat="1" applyFont="1" applyBorder="1" applyAlignme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Protection="1"/>
    <xf numFmtId="0" fontId="8" fillId="0" borderId="1" xfId="0" applyFont="1" applyBorder="1" applyProtection="1"/>
    <xf numFmtId="0" fontId="0" fillId="0" borderId="0" xfId="0" applyProtection="1"/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4" borderId="2" xfId="0" applyFont="1" applyFill="1" applyBorder="1" applyAlignment="1" applyProtection="1">
      <alignment horizontal="left"/>
    </xf>
    <xf numFmtId="0" fontId="6" fillId="4" borderId="3" xfId="0" applyFont="1" applyFill="1" applyBorder="1" applyAlignment="1" applyProtection="1">
      <alignment horizontal="left"/>
    </xf>
    <xf numFmtId="0" fontId="6" fillId="4" borderId="4" xfId="0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6" fillId="0" borderId="1" xfId="0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1" fillId="0" borderId="0" xfId="0" applyFont="1" applyAlignment="1" applyProtection="1">
      <alignment horizontal="center"/>
    </xf>
    <xf numFmtId="0" fontId="6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4" borderId="0" xfId="2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</xf>
    <xf numFmtId="14" fontId="6" fillId="4" borderId="0" xfId="0" applyNumberFormat="1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left" wrapText="1"/>
    </xf>
    <xf numFmtId="0" fontId="6" fillId="4" borderId="3" xfId="0" applyFont="1" applyFill="1" applyBorder="1" applyAlignment="1" applyProtection="1">
      <alignment horizontal="left" wrapText="1"/>
    </xf>
    <xf numFmtId="0" fontId="6" fillId="4" borderId="4" xfId="0" applyFont="1" applyFill="1" applyBorder="1" applyAlignment="1" applyProtection="1">
      <alignment horizontal="left" wrapText="1"/>
    </xf>
    <xf numFmtId="0" fontId="8" fillId="4" borderId="5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 wrapText="1"/>
    </xf>
    <xf numFmtId="0" fontId="8" fillId="5" borderId="1" xfId="0" applyFont="1" applyFill="1" applyBorder="1" applyAlignment="1" applyProtection="1"/>
    <xf numFmtId="1" fontId="10" fillId="0" borderId="1" xfId="0" applyNumberFormat="1" applyFont="1" applyBorder="1"/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981075</xdr:colOff>
      <xdr:row>7</xdr:row>
      <xdr:rowOff>66675</xdr:rowOff>
    </xdr:from>
    <xdr:to>
      <xdr:col>9</xdr:col>
      <xdr:colOff>1002215</xdr:colOff>
      <xdr:row>14</xdr:row>
      <xdr:rowOff>434969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DBBD6E3-9891-4F34-AD54-66E8358A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1190625"/>
          <a:ext cx="1688015" cy="2035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milepaper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C1D7-E0D4-4677-8B12-118264626AC6}">
  <sheetPr>
    <pageSetUpPr fitToPage="1"/>
  </sheetPr>
  <dimension ref="A1:J90"/>
  <sheetViews>
    <sheetView tabSelected="1" topLeftCell="A16" workbookViewId="0">
      <selection activeCell="G22" sqref="G22"/>
    </sheetView>
  </sheetViews>
  <sheetFormatPr defaultRowHeight="15" x14ac:dyDescent="0.25"/>
  <cols>
    <col min="1" max="1" width="4" customWidth="1"/>
    <col min="2" max="2" width="26.85546875" customWidth="1"/>
    <col min="3" max="3" width="28.5703125" customWidth="1"/>
    <col min="5" max="5" width="26.28515625" customWidth="1"/>
    <col min="6" max="6" width="14.85546875" customWidth="1"/>
    <col min="7" max="7" width="26.28515625" customWidth="1"/>
    <col min="8" max="8" width="23.85546875" customWidth="1"/>
    <col min="9" max="9" width="25" customWidth="1"/>
    <col min="10" max="10" width="17.85546875" customWidth="1"/>
  </cols>
  <sheetData>
    <row r="1" spans="2:10" hidden="1" x14ac:dyDescent="0.25"/>
    <row r="2" spans="2:10" ht="21" hidden="1" customHeight="1" x14ac:dyDescent="0.25">
      <c r="B2" s="61"/>
      <c r="C2" s="61"/>
      <c r="H2" s="62"/>
      <c r="I2" s="62"/>
    </row>
    <row r="4" spans="2:10" ht="18.75" x14ac:dyDescent="0.3">
      <c r="B4" s="8" t="s">
        <v>0</v>
      </c>
      <c r="C4" s="9"/>
      <c r="H4" s="8" t="s">
        <v>1</v>
      </c>
      <c r="I4" s="9"/>
    </row>
    <row r="5" spans="2:10" ht="28.5" x14ac:dyDescent="0.45">
      <c r="C5" s="63" t="s">
        <v>2</v>
      </c>
      <c r="D5" s="63"/>
      <c r="E5" s="63"/>
      <c r="F5" s="63"/>
      <c r="G5" s="63"/>
      <c r="H5" s="63"/>
    </row>
    <row r="7" spans="2:10" ht="18.75" x14ac:dyDescent="0.3">
      <c r="B7" s="15"/>
      <c r="C7" s="16" t="s">
        <v>3</v>
      </c>
      <c r="D7" s="15"/>
      <c r="E7" s="15"/>
      <c r="F7" s="65" t="s">
        <v>4</v>
      </c>
      <c r="G7" s="65"/>
    </row>
    <row r="8" spans="2:10" ht="18.75" x14ac:dyDescent="0.3">
      <c r="B8" s="17" t="s">
        <v>5</v>
      </c>
      <c r="C8" s="18" t="s">
        <v>6</v>
      </c>
      <c r="D8" s="15"/>
      <c r="E8" s="17" t="s">
        <v>5</v>
      </c>
      <c r="F8" s="64"/>
      <c r="G8" s="64"/>
      <c r="H8" s="66"/>
      <c r="I8" s="66"/>
      <c r="J8" s="66"/>
    </row>
    <row r="9" spans="2:10" ht="18.75" x14ac:dyDescent="0.3">
      <c r="B9" s="17" t="s">
        <v>7</v>
      </c>
      <c r="C9" s="18" t="s">
        <v>8</v>
      </c>
      <c r="D9" s="15"/>
      <c r="E9" s="17" t="s">
        <v>7</v>
      </c>
      <c r="F9" s="64"/>
      <c r="G9" s="64"/>
      <c r="H9" s="66"/>
      <c r="I9" s="66"/>
      <c r="J9" s="66"/>
    </row>
    <row r="10" spans="2:10" ht="18.75" x14ac:dyDescent="0.3">
      <c r="B10" s="17" t="s">
        <v>9</v>
      </c>
      <c r="C10" s="18" t="s">
        <v>10</v>
      </c>
      <c r="D10" s="15"/>
      <c r="E10" s="17" t="s">
        <v>9</v>
      </c>
      <c r="F10" s="64"/>
      <c r="G10" s="64"/>
      <c r="H10" s="66"/>
      <c r="I10" s="66"/>
      <c r="J10" s="66"/>
    </row>
    <row r="11" spans="2:10" ht="18.75" x14ac:dyDescent="0.3">
      <c r="B11" s="17" t="s">
        <v>11</v>
      </c>
      <c r="C11" s="18" t="s">
        <v>12</v>
      </c>
      <c r="D11" s="15"/>
      <c r="E11" s="17" t="s">
        <v>11</v>
      </c>
      <c r="F11" s="64"/>
      <c r="G11" s="64"/>
      <c r="H11" s="66"/>
      <c r="I11" s="66"/>
      <c r="J11" s="66"/>
    </row>
    <row r="12" spans="2:10" ht="18.75" x14ac:dyDescent="0.3">
      <c r="B12" s="17" t="s">
        <v>13</v>
      </c>
      <c r="C12" s="18">
        <v>1044</v>
      </c>
      <c r="D12" s="15"/>
      <c r="E12" s="17" t="s">
        <v>13</v>
      </c>
      <c r="F12" s="64"/>
      <c r="G12" s="64"/>
      <c r="H12" s="66"/>
      <c r="I12" s="66"/>
      <c r="J12" s="66"/>
    </row>
    <row r="13" spans="2:10" ht="18.75" x14ac:dyDescent="0.3">
      <c r="B13" s="17" t="s">
        <v>14</v>
      </c>
      <c r="C13" s="18"/>
      <c r="D13" s="15"/>
      <c r="E13" s="17" t="s">
        <v>14</v>
      </c>
      <c r="F13" s="64"/>
      <c r="G13" s="64"/>
      <c r="H13" s="66"/>
      <c r="I13" s="66"/>
      <c r="J13" s="66"/>
    </row>
    <row r="14" spans="2:10" ht="18.75" x14ac:dyDescent="0.3">
      <c r="B14" s="17" t="s">
        <v>15</v>
      </c>
      <c r="C14" s="19" t="s">
        <v>16</v>
      </c>
      <c r="D14" s="15"/>
      <c r="E14" s="17" t="s">
        <v>15</v>
      </c>
      <c r="F14" s="68"/>
      <c r="G14" s="68"/>
      <c r="H14" s="66"/>
      <c r="I14" s="66"/>
      <c r="J14" s="66"/>
    </row>
    <row r="15" spans="2:10" ht="37.5" x14ac:dyDescent="0.3">
      <c r="B15" s="20" t="s">
        <v>17</v>
      </c>
      <c r="C15" s="21" t="s">
        <v>18</v>
      </c>
      <c r="D15" s="15"/>
      <c r="E15" s="20" t="s">
        <v>17</v>
      </c>
      <c r="F15" s="67"/>
      <c r="G15" s="67"/>
      <c r="H15" s="66"/>
      <c r="I15" s="66"/>
      <c r="J15" s="66"/>
    </row>
    <row r="17" spans="1:10" ht="37.5" x14ac:dyDescent="0.25">
      <c r="A17" s="13"/>
      <c r="B17" s="40" t="s">
        <v>19</v>
      </c>
      <c r="C17" s="41"/>
      <c r="D17" s="41"/>
      <c r="E17" s="41"/>
      <c r="F17" s="42"/>
      <c r="G17" s="12" t="s">
        <v>20</v>
      </c>
      <c r="H17" s="31" t="s">
        <v>21</v>
      </c>
      <c r="I17" s="31" t="s">
        <v>22</v>
      </c>
      <c r="J17" s="36" t="s">
        <v>23</v>
      </c>
    </row>
    <row r="18" spans="1:10" ht="18.75" x14ac:dyDescent="0.3">
      <c r="A18" s="14">
        <v>1</v>
      </c>
      <c r="B18" s="47" t="s">
        <v>43</v>
      </c>
      <c r="C18" s="48"/>
      <c r="D18" s="48"/>
      <c r="E18" s="48"/>
      <c r="F18" s="49"/>
      <c r="G18" s="10"/>
      <c r="H18" s="25">
        <f>VLOOKUP(B18,Adagolók!A1:B6,2,FALSE)</f>
        <v>1999</v>
      </c>
      <c r="I18" s="26">
        <f>G18*H18</f>
        <v>0</v>
      </c>
      <c r="J18" s="37"/>
    </row>
    <row r="19" spans="1:10" ht="18.75" x14ac:dyDescent="0.3">
      <c r="A19" s="14">
        <v>2</v>
      </c>
      <c r="B19" s="47" t="s">
        <v>44</v>
      </c>
      <c r="C19" s="48"/>
      <c r="D19" s="48"/>
      <c r="E19" s="48"/>
      <c r="F19" s="49"/>
      <c r="G19" s="10"/>
      <c r="H19" s="25">
        <f>VLOOKUP(B19,Adagolók!A2:B7,2,FALSE)</f>
        <v>1999</v>
      </c>
      <c r="I19" s="26">
        <f>G19*H19</f>
        <v>0</v>
      </c>
      <c r="J19" s="37"/>
    </row>
    <row r="20" spans="1:10" ht="18.75" x14ac:dyDescent="0.3">
      <c r="A20" s="14">
        <v>3</v>
      </c>
      <c r="B20" s="47" t="s">
        <v>45</v>
      </c>
      <c r="C20" s="48"/>
      <c r="D20" s="48"/>
      <c r="E20" s="48"/>
      <c r="F20" s="49"/>
      <c r="G20" s="10"/>
      <c r="H20" s="25">
        <f>VLOOKUP(B20,Adagolók!A3:B8,2,FALSE)</f>
        <v>699</v>
      </c>
      <c r="I20" s="26">
        <f t="shared" ref="I20:I23" si="0">G20*H20</f>
        <v>0</v>
      </c>
      <c r="J20" s="37"/>
    </row>
    <row r="21" spans="1:10" ht="18.75" x14ac:dyDescent="0.3">
      <c r="A21" s="14">
        <v>4</v>
      </c>
      <c r="B21" s="47" t="s">
        <v>46</v>
      </c>
      <c r="C21" s="48"/>
      <c r="D21" s="48"/>
      <c r="E21" s="48"/>
      <c r="F21" s="49"/>
      <c r="G21" s="10"/>
      <c r="H21" s="25">
        <f>VLOOKUP(B21,Adagolók!A4:B9,2,FALSE)</f>
        <v>699</v>
      </c>
      <c r="I21" s="26">
        <f t="shared" si="0"/>
        <v>0</v>
      </c>
      <c r="J21" s="37"/>
    </row>
    <row r="22" spans="1:10" ht="18.75" x14ac:dyDescent="0.3">
      <c r="A22" s="14">
        <v>5</v>
      </c>
      <c r="B22" s="47" t="s">
        <v>47</v>
      </c>
      <c r="C22" s="48"/>
      <c r="D22" s="48"/>
      <c r="E22" s="48"/>
      <c r="F22" s="49"/>
      <c r="G22" s="10"/>
      <c r="H22" s="25">
        <f>VLOOKUP(B22,Adagolók!A5:B10,2,FALSE)</f>
        <v>499</v>
      </c>
      <c r="I22" s="26">
        <f t="shared" si="0"/>
        <v>0</v>
      </c>
      <c r="J22" s="37"/>
    </row>
    <row r="23" spans="1:10" ht="18.75" x14ac:dyDescent="0.3">
      <c r="A23" s="14">
        <v>6</v>
      </c>
      <c r="B23" s="47" t="s">
        <v>48</v>
      </c>
      <c r="C23" s="48"/>
      <c r="D23" s="48"/>
      <c r="E23" s="48"/>
      <c r="F23" s="49"/>
      <c r="G23" s="10"/>
      <c r="H23" s="25">
        <f>VLOOKUP(B23,Adagolók!A6:B11,2,FALSE)</f>
        <v>499</v>
      </c>
      <c r="I23" s="26">
        <f t="shared" si="0"/>
        <v>0</v>
      </c>
      <c r="J23" s="37"/>
    </row>
    <row r="24" spans="1:10" ht="18.75" x14ac:dyDescent="0.3">
      <c r="F24" s="24" t="s">
        <v>24</v>
      </c>
      <c r="G24" s="24">
        <f>SUM(G18:G23)</f>
        <v>0</v>
      </c>
      <c r="H24" s="38"/>
      <c r="I24" s="27">
        <f>SUM(I18:I23)</f>
        <v>0</v>
      </c>
      <c r="J24" s="39"/>
    </row>
    <row r="26" spans="1:10" ht="18.75" x14ac:dyDescent="0.3">
      <c r="C26" s="8" t="s">
        <v>25</v>
      </c>
      <c r="D26" s="11" t="s">
        <v>26</v>
      </c>
      <c r="E26" s="70"/>
      <c r="F26" s="64"/>
      <c r="G26" s="11" t="s">
        <v>27</v>
      </c>
      <c r="H26" s="70">
        <f>DATE(YEAR(E26)+1,MONTH(E26),DAY(E26))</f>
        <v>366</v>
      </c>
      <c r="I26" s="64"/>
    </row>
    <row r="28" spans="1:10" ht="78.75" customHeight="1" x14ac:dyDescent="0.25">
      <c r="A28" s="22"/>
      <c r="B28" s="71" t="s">
        <v>28</v>
      </c>
      <c r="C28" s="71"/>
      <c r="D28" s="71"/>
      <c r="E28" s="71"/>
      <c r="F28" s="31" t="s">
        <v>37</v>
      </c>
      <c r="G28" s="71" t="s">
        <v>38</v>
      </c>
      <c r="H28" s="71"/>
      <c r="I28" s="31" t="s">
        <v>39</v>
      </c>
      <c r="J28" s="31" t="s">
        <v>36</v>
      </c>
    </row>
    <row r="29" spans="1:10" ht="27" customHeight="1" x14ac:dyDescent="0.3">
      <c r="A29" s="23">
        <v>1</v>
      </c>
      <c r="B29" s="72" t="s">
        <v>42</v>
      </c>
      <c r="C29" s="73"/>
      <c r="D29" s="73"/>
      <c r="E29" s="74"/>
      <c r="F29" s="32">
        <f>G20+G21</f>
        <v>0</v>
      </c>
      <c r="G29" s="75">
        <f>F29*4</f>
        <v>0</v>
      </c>
      <c r="H29" s="75"/>
      <c r="I29" s="26">
        <v>22248</v>
      </c>
      <c r="J29" s="28">
        <f>I29*G29</f>
        <v>0</v>
      </c>
    </row>
    <row r="30" spans="1:10" ht="18.75" x14ac:dyDescent="0.3">
      <c r="A30" s="23">
        <v>2</v>
      </c>
      <c r="B30" s="47" t="s">
        <v>41</v>
      </c>
      <c r="C30" s="48"/>
      <c r="D30" s="48"/>
      <c r="E30" s="49"/>
      <c r="F30" s="32">
        <f>G18+G19</f>
        <v>0</v>
      </c>
      <c r="G30" s="69">
        <f>F30*4</f>
        <v>0</v>
      </c>
      <c r="H30" s="69"/>
      <c r="I30" s="26">
        <v>15234</v>
      </c>
      <c r="J30" s="28">
        <f t="shared" ref="J30:J31" si="1">I30*G30</f>
        <v>0</v>
      </c>
    </row>
    <row r="31" spans="1:10" ht="18.75" x14ac:dyDescent="0.3">
      <c r="A31" s="23">
        <v>3</v>
      </c>
      <c r="B31" s="47" t="s">
        <v>40</v>
      </c>
      <c r="C31" s="48"/>
      <c r="D31" s="48"/>
      <c r="E31" s="49"/>
      <c r="F31" s="33">
        <f>G22+G23</f>
        <v>0</v>
      </c>
      <c r="G31" s="69">
        <f>F31*2</f>
        <v>0</v>
      </c>
      <c r="H31" s="69"/>
      <c r="I31" s="26">
        <v>15612</v>
      </c>
      <c r="J31" s="28">
        <f t="shared" si="1"/>
        <v>0</v>
      </c>
    </row>
    <row r="32" spans="1:10" ht="18.75" x14ac:dyDescent="0.3">
      <c r="A32" s="17"/>
      <c r="B32" s="17"/>
      <c r="C32" s="17"/>
      <c r="D32" s="17"/>
      <c r="E32" s="34"/>
      <c r="F32" s="35">
        <f>SUM(F29:F31)</f>
        <v>0</v>
      </c>
      <c r="G32" s="60">
        <f>SUM(G29:H31)</f>
        <v>0</v>
      </c>
      <c r="H32" s="60"/>
      <c r="I32" s="29"/>
      <c r="J32" s="30">
        <f>SUM(J29:J31)</f>
        <v>0</v>
      </c>
    </row>
    <row r="33" spans="1:10" ht="19.5" thickBot="1" x14ac:dyDescent="0.35">
      <c r="A33" s="17"/>
      <c r="B33" s="16" t="s">
        <v>29</v>
      </c>
      <c r="C33" s="17"/>
      <c r="D33" s="17"/>
      <c r="E33" s="34"/>
      <c r="F33" s="80"/>
      <c r="G33" s="80"/>
      <c r="H33" s="80"/>
      <c r="I33" s="81"/>
      <c r="J33" s="81"/>
    </row>
    <row r="34" spans="1:10" x14ac:dyDescent="0.25">
      <c r="A34" s="51" t="s">
        <v>30</v>
      </c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6"/>
    </row>
    <row r="36" spans="1:10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6"/>
    </row>
    <row r="37" spans="1:10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6"/>
    </row>
    <row r="38" spans="1:10" x14ac:dyDescent="0.25">
      <c r="A38" s="54"/>
      <c r="B38" s="55"/>
      <c r="C38" s="55"/>
      <c r="D38" s="55"/>
      <c r="E38" s="55"/>
      <c r="F38" s="55"/>
      <c r="G38" s="55"/>
      <c r="H38" s="55"/>
      <c r="I38" s="55"/>
      <c r="J38" s="56"/>
    </row>
    <row r="39" spans="1:10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6"/>
    </row>
    <row r="40" spans="1:10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6"/>
    </row>
    <row r="41" spans="1:10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6"/>
    </row>
    <row r="42" spans="1:10" x14ac:dyDescent="0.25">
      <c r="A42" s="54"/>
      <c r="B42" s="55"/>
      <c r="C42" s="55"/>
      <c r="D42" s="55"/>
      <c r="E42" s="55"/>
      <c r="F42" s="55"/>
      <c r="G42" s="55"/>
      <c r="H42" s="55"/>
      <c r="I42" s="55"/>
      <c r="J42" s="56"/>
    </row>
    <row r="43" spans="1:10" x14ac:dyDescent="0.25">
      <c r="A43" s="54"/>
      <c r="B43" s="55"/>
      <c r="C43" s="55"/>
      <c r="D43" s="55"/>
      <c r="E43" s="55"/>
      <c r="F43" s="55"/>
      <c r="G43" s="55"/>
      <c r="H43" s="55"/>
      <c r="I43" s="55"/>
      <c r="J43" s="56"/>
    </row>
    <row r="44" spans="1:10" x14ac:dyDescent="0.25">
      <c r="A44" s="54"/>
      <c r="B44" s="55"/>
      <c r="C44" s="55"/>
      <c r="D44" s="55"/>
      <c r="E44" s="55"/>
      <c r="F44" s="55"/>
      <c r="G44" s="55"/>
      <c r="H44" s="55"/>
      <c r="I44" s="55"/>
      <c r="J44" s="56"/>
    </row>
    <row r="45" spans="1:10" x14ac:dyDescent="0.25">
      <c r="A45" s="54"/>
      <c r="B45" s="55"/>
      <c r="C45" s="55"/>
      <c r="D45" s="55"/>
      <c r="E45" s="55"/>
      <c r="F45" s="55"/>
      <c r="G45" s="55"/>
      <c r="H45" s="55"/>
      <c r="I45" s="55"/>
      <c r="J45" s="56"/>
    </row>
    <row r="46" spans="1:10" x14ac:dyDescent="0.25">
      <c r="A46" s="54"/>
      <c r="B46" s="55"/>
      <c r="C46" s="55"/>
      <c r="D46" s="55"/>
      <c r="E46" s="55"/>
      <c r="F46" s="55"/>
      <c r="G46" s="55"/>
      <c r="H46" s="55"/>
      <c r="I46" s="55"/>
      <c r="J46" s="56"/>
    </row>
    <row r="47" spans="1:10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6"/>
    </row>
    <row r="48" spans="1:10" x14ac:dyDescent="0.25">
      <c r="A48" s="54"/>
      <c r="B48" s="55"/>
      <c r="C48" s="55"/>
      <c r="D48" s="55"/>
      <c r="E48" s="55"/>
      <c r="F48" s="55"/>
      <c r="G48" s="55"/>
      <c r="H48" s="55"/>
      <c r="I48" s="55"/>
      <c r="J48" s="56"/>
    </row>
    <row r="49" spans="1:10" x14ac:dyDescent="0.25">
      <c r="A49" s="54"/>
      <c r="B49" s="55"/>
      <c r="C49" s="55"/>
      <c r="D49" s="55"/>
      <c r="E49" s="55"/>
      <c r="F49" s="55"/>
      <c r="G49" s="55"/>
      <c r="H49" s="55"/>
      <c r="I49" s="55"/>
      <c r="J49" s="56"/>
    </row>
    <row r="50" spans="1:10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6"/>
    </row>
    <row r="51" spans="1:10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6"/>
    </row>
    <row r="52" spans="1:10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6"/>
    </row>
    <row r="53" spans="1:10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6"/>
    </row>
    <row r="54" spans="1:10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6"/>
    </row>
    <row r="55" spans="1:10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6"/>
    </row>
    <row r="56" spans="1:10" x14ac:dyDescent="0.25">
      <c r="A56" s="54"/>
      <c r="B56" s="55"/>
      <c r="C56" s="55"/>
      <c r="D56" s="55"/>
      <c r="E56" s="55"/>
      <c r="F56" s="55"/>
      <c r="G56" s="55"/>
      <c r="H56" s="55"/>
      <c r="I56" s="55"/>
      <c r="J56" s="56"/>
    </row>
    <row r="57" spans="1:10" x14ac:dyDescent="0.25">
      <c r="A57" s="54"/>
      <c r="B57" s="55"/>
      <c r="C57" s="55"/>
      <c r="D57" s="55"/>
      <c r="E57" s="55"/>
      <c r="F57" s="55"/>
      <c r="G57" s="55"/>
      <c r="H57" s="55"/>
      <c r="I57" s="55"/>
      <c r="J57" s="56"/>
    </row>
    <row r="58" spans="1:10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6"/>
    </row>
    <row r="59" spans="1:10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6"/>
    </row>
    <row r="60" spans="1:10" x14ac:dyDescent="0.25">
      <c r="A60" s="54"/>
      <c r="B60" s="55"/>
      <c r="C60" s="55"/>
      <c r="D60" s="55"/>
      <c r="E60" s="55"/>
      <c r="F60" s="55"/>
      <c r="G60" s="55"/>
      <c r="H60" s="55"/>
      <c r="I60" s="55"/>
      <c r="J60" s="56"/>
    </row>
    <row r="61" spans="1:10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6"/>
    </row>
    <row r="62" spans="1:10" x14ac:dyDescent="0.25">
      <c r="A62" s="54"/>
      <c r="B62" s="55"/>
      <c r="C62" s="55"/>
      <c r="D62" s="55"/>
      <c r="E62" s="55"/>
      <c r="F62" s="55"/>
      <c r="G62" s="55"/>
      <c r="H62" s="55"/>
      <c r="I62" s="55"/>
      <c r="J62" s="56"/>
    </row>
    <row r="63" spans="1:10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6"/>
    </row>
    <row r="64" spans="1:10" x14ac:dyDescent="0.25">
      <c r="A64" s="54"/>
      <c r="B64" s="55"/>
      <c r="C64" s="55"/>
      <c r="D64" s="55"/>
      <c r="E64" s="55"/>
      <c r="F64" s="55"/>
      <c r="G64" s="55"/>
      <c r="H64" s="55"/>
      <c r="I64" s="55"/>
      <c r="J64" s="56"/>
    </row>
    <row r="65" spans="1:10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6"/>
    </row>
    <row r="66" spans="1:10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54"/>
      <c r="B67" s="55"/>
      <c r="C67" s="55"/>
      <c r="D67" s="55"/>
      <c r="E67" s="55"/>
      <c r="F67" s="55"/>
      <c r="G67" s="55"/>
      <c r="H67" s="55"/>
      <c r="I67" s="55"/>
      <c r="J67" s="56"/>
    </row>
    <row r="68" spans="1:10" x14ac:dyDescent="0.25">
      <c r="A68" s="54"/>
      <c r="B68" s="55"/>
      <c r="C68" s="55"/>
      <c r="D68" s="55"/>
      <c r="E68" s="55"/>
      <c r="F68" s="55"/>
      <c r="G68" s="55"/>
      <c r="H68" s="55"/>
      <c r="I68" s="55"/>
      <c r="J68" s="56"/>
    </row>
    <row r="69" spans="1:10" x14ac:dyDescent="0.25">
      <c r="A69" s="54"/>
      <c r="B69" s="55"/>
      <c r="C69" s="55"/>
      <c r="D69" s="55"/>
      <c r="E69" s="55"/>
      <c r="F69" s="55"/>
      <c r="G69" s="55"/>
      <c r="H69" s="55"/>
      <c r="I69" s="55"/>
      <c r="J69" s="56"/>
    </row>
    <row r="70" spans="1:10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6"/>
    </row>
    <row r="71" spans="1:10" x14ac:dyDescent="0.25">
      <c r="A71" s="54"/>
      <c r="B71" s="55"/>
      <c r="C71" s="55"/>
      <c r="D71" s="55"/>
      <c r="E71" s="55"/>
      <c r="F71" s="55"/>
      <c r="G71" s="55"/>
      <c r="H71" s="55"/>
      <c r="I71" s="55"/>
      <c r="J71" s="56"/>
    </row>
    <row r="72" spans="1:10" x14ac:dyDescent="0.25">
      <c r="A72" s="54"/>
      <c r="B72" s="55"/>
      <c r="C72" s="55"/>
      <c r="D72" s="55"/>
      <c r="E72" s="55"/>
      <c r="F72" s="55"/>
      <c r="G72" s="55"/>
      <c r="H72" s="55"/>
      <c r="I72" s="55"/>
      <c r="J72" s="56"/>
    </row>
    <row r="73" spans="1:10" x14ac:dyDescent="0.25">
      <c r="A73" s="54"/>
      <c r="B73" s="55"/>
      <c r="C73" s="55"/>
      <c r="D73" s="55"/>
      <c r="E73" s="55"/>
      <c r="F73" s="55"/>
      <c r="G73" s="55"/>
      <c r="H73" s="55"/>
      <c r="I73" s="55"/>
      <c r="J73" s="56"/>
    </row>
    <row r="74" spans="1:10" x14ac:dyDescent="0.25">
      <c r="A74" s="54"/>
      <c r="B74" s="55"/>
      <c r="C74" s="55"/>
      <c r="D74" s="55"/>
      <c r="E74" s="55"/>
      <c r="F74" s="55"/>
      <c r="G74" s="55"/>
      <c r="H74" s="55"/>
      <c r="I74" s="55"/>
      <c r="J74" s="56"/>
    </row>
    <row r="75" spans="1:10" x14ac:dyDescent="0.25">
      <c r="A75" s="54"/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15.75" thickBot="1" x14ac:dyDescent="0.3">
      <c r="A76" s="57"/>
      <c r="B76" s="58"/>
      <c r="C76" s="58"/>
      <c r="D76" s="58"/>
      <c r="E76" s="58"/>
      <c r="F76" s="58"/>
      <c r="G76" s="58"/>
      <c r="H76" s="58"/>
      <c r="I76" s="58"/>
      <c r="J76" s="59"/>
    </row>
    <row r="78" spans="1:10" x14ac:dyDescent="0.25">
      <c r="B78" s="3"/>
      <c r="C78" s="3"/>
      <c r="E78" s="3"/>
      <c r="F78" s="3"/>
    </row>
    <row r="79" spans="1:10" x14ac:dyDescent="0.25">
      <c r="B79" s="3"/>
      <c r="C79" s="3"/>
      <c r="D79" s="1"/>
      <c r="E79" s="3"/>
      <c r="F79" s="3"/>
      <c r="G79" s="1"/>
      <c r="H79" s="4"/>
      <c r="I79" s="4"/>
    </row>
    <row r="80" spans="1:10" x14ac:dyDescent="0.25">
      <c r="B80" s="3"/>
      <c r="C80" s="3"/>
      <c r="D80" s="1"/>
      <c r="E80" s="3"/>
      <c r="F80" s="3"/>
      <c r="G80" s="1"/>
      <c r="H80" s="4"/>
      <c r="I80" s="4"/>
    </row>
    <row r="81" spans="2:9" x14ac:dyDescent="0.25">
      <c r="B81" s="5"/>
      <c r="C81" s="5"/>
      <c r="D81" s="1"/>
      <c r="E81" s="5"/>
      <c r="F81" s="5"/>
      <c r="G81" s="1"/>
      <c r="H81" s="6"/>
      <c r="I81" s="6"/>
    </row>
    <row r="82" spans="2:9" ht="15.75" x14ac:dyDescent="0.25">
      <c r="B82" s="7"/>
      <c r="C82" s="7"/>
      <c r="E82" s="50"/>
      <c r="F82" s="50"/>
      <c r="H82" s="7"/>
      <c r="I82" s="7"/>
    </row>
    <row r="86" spans="2:9" x14ac:dyDescent="0.25">
      <c r="B86" s="45"/>
      <c r="C86" s="45"/>
      <c r="E86" s="45"/>
      <c r="F86" s="45"/>
      <c r="H86" s="45"/>
      <c r="I86" s="45"/>
    </row>
    <row r="87" spans="2:9" x14ac:dyDescent="0.25">
      <c r="B87" s="45"/>
      <c r="C87" s="45"/>
      <c r="E87" s="45"/>
      <c r="F87" s="45"/>
      <c r="H87" s="45"/>
      <c r="I87" s="45"/>
    </row>
    <row r="88" spans="2:9" x14ac:dyDescent="0.25">
      <c r="B88" s="45"/>
      <c r="C88" s="45"/>
      <c r="E88" s="45"/>
      <c r="F88" s="45"/>
      <c r="H88" s="45"/>
      <c r="I88" s="45"/>
    </row>
    <row r="89" spans="2:9" ht="15.75" thickBot="1" x14ac:dyDescent="0.3">
      <c r="B89" s="46"/>
      <c r="C89" s="46"/>
      <c r="D89" s="2"/>
      <c r="E89" s="46"/>
      <c r="F89" s="46"/>
      <c r="G89" s="2"/>
      <c r="H89" s="46"/>
      <c r="I89" s="46"/>
    </row>
    <row r="90" spans="2:9" ht="24" x14ac:dyDescent="0.4">
      <c r="B90" s="43" t="s">
        <v>31</v>
      </c>
      <c r="C90" s="43"/>
      <c r="E90" s="44" t="s">
        <v>4</v>
      </c>
      <c r="F90" s="44"/>
      <c r="H90" s="43" t="s">
        <v>32</v>
      </c>
      <c r="I90" s="43"/>
    </row>
  </sheetData>
  <sheetProtection algorithmName="SHA-512" hashValue="DmJKbcXDRxUJcH06R1ZJH2kcQtFX/BYAIQoYiDG1JJ31LcNWJ1T8OUBRZNdrZOE5KUkvn1/sOtyJiVMh2XTJXQ==" saltValue="7zAKrQRJTo1kgAp7bpZkCg==" spinCount="100000" sheet="1" objects="1" scenarios="1"/>
  <mergeCells count="39">
    <mergeCell ref="G31:H31"/>
    <mergeCell ref="B31:E31"/>
    <mergeCell ref="E26:F26"/>
    <mergeCell ref="B30:E30"/>
    <mergeCell ref="G30:H30"/>
    <mergeCell ref="B28:E28"/>
    <mergeCell ref="G28:H28"/>
    <mergeCell ref="B29:E29"/>
    <mergeCell ref="G29:H29"/>
    <mergeCell ref="H26:I26"/>
    <mergeCell ref="B2:C2"/>
    <mergeCell ref="H2:I2"/>
    <mergeCell ref="C5:H5"/>
    <mergeCell ref="F8:G8"/>
    <mergeCell ref="F9:G9"/>
    <mergeCell ref="F7:G7"/>
    <mergeCell ref="H8:J15"/>
    <mergeCell ref="F15:G15"/>
    <mergeCell ref="F10:G10"/>
    <mergeCell ref="F11:G11"/>
    <mergeCell ref="F12:G12"/>
    <mergeCell ref="F13:G13"/>
    <mergeCell ref="F14:G14"/>
    <mergeCell ref="B17:F17"/>
    <mergeCell ref="B90:C90"/>
    <mergeCell ref="E90:F90"/>
    <mergeCell ref="H90:I90"/>
    <mergeCell ref="B86:C89"/>
    <mergeCell ref="E86:F89"/>
    <mergeCell ref="H86:I89"/>
    <mergeCell ref="B18:F18"/>
    <mergeCell ref="B19:F19"/>
    <mergeCell ref="B20:F20"/>
    <mergeCell ref="B21:F21"/>
    <mergeCell ref="E82:F82"/>
    <mergeCell ref="A34:J76"/>
    <mergeCell ref="B22:F22"/>
    <mergeCell ref="B23:F23"/>
    <mergeCell ref="G32:H32"/>
  </mergeCells>
  <hyperlinks>
    <hyperlink ref="C15" r:id="rId1" xr:uid="{98B72F93-D6F7-4E55-9F4D-5C3C032C2EF8}"/>
  </hyperlinks>
  <pageMargins left="0.25" right="0.25" top="0.75" bottom="0.75" header="0.3" footer="0.3"/>
  <pageSetup paperSize="9" scale="4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5C06-7866-4382-9C00-331EFD811CC2}">
  <dimension ref="A1:F6"/>
  <sheetViews>
    <sheetView workbookViewId="0">
      <selection sqref="A1:B6"/>
    </sheetView>
  </sheetViews>
  <sheetFormatPr defaultRowHeight="15" x14ac:dyDescent="0.25"/>
  <cols>
    <col min="1" max="1" width="73.42578125" customWidth="1"/>
    <col min="2" max="2" width="24.5703125" customWidth="1"/>
  </cols>
  <sheetData>
    <row r="1" spans="1:2" ht="15" customHeight="1" x14ac:dyDescent="0.3">
      <c r="A1" s="78" t="s">
        <v>43</v>
      </c>
      <c r="B1" s="79">
        <v>1999</v>
      </c>
    </row>
    <row r="2" spans="1:2" ht="15" customHeight="1" x14ac:dyDescent="0.3">
      <c r="A2" s="78" t="s">
        <v>44</v>
      </c>
      <c r="B2" s="79">
        <v>1999</v>
      </c>
    </row>
    <row r="3" spans="1:2" ht="15" customHeight="1" x14ac:dyDescent="0.3">
      <c r="A3" s="78" t="s">
        <v>45</v>
      </c>
      <c r="B3" s="79">
        <v>699</v>
      </c>
    </row>
    <row r="4" spans="1:2" ht="15" customHeight="1" x14ac:dyDescent="0.3">
      <c r="A4" s="78" t="s">
        <v>46</v>
      </c>
      <c r="B4" s="79">
        <v>699</v>
      </c>
    </row>
    <row r="5" spans="1:2" ht="15" customHeight="1" x14ac:dyDescent="0.3">
      <c r="A5" s="78" t="s">
        <v>47</v>
      </c>
      <c r="B5" s="79">
        <v>499</v>
      </c>
    </row>
    <row r="6" spans="1:2" ht="18.75" x14ac:dyDescent="0.3">
      <c r="A6" s="78" t="s">
        <v>48</v>
      </c>
      <c r="B6" s="79">
        <v>499</v>
      </c>
    </row>
  </sheetData>
  <sheetProtection algorithmName="SHA-512" hashValue="nfHF9OqvtlZXc+dHXweHU2P+JVIQM3Uz+asMXpUzOEUY1/eHYwS6OqTyXmpQRQFsu6nsH1glpu8RzeCD2kMbIQ==" saltValue="CLGd5xO5xJFWRbZCKP4Zt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97D-4A34-486C-8E80-C9C7D9C9D4EE}">
  <dimension ref="A1:B3"/>
  <sheetViews>
    <sheetView workbookViewId="0">
      <selection activeCell="J15" sqref="J15"/>
    </sheetView>
  </sheetViews>
  <sheetFormatPr defaultRowHeight="15" x14ac:dyDescent="0.25"/>
  <cols>
    <col min="1" max="1" width="76.5703125" bestFit="1" customWidth="1"/>
    <col min="2" max="2" width="28.5703125" customWidth="1"/>
  </cols>
  <sheetData>
    <row r="1" spans="1:2" ht="18.75" customHeight="1" x14ac:dyDescent="0.3">
      <c r="A1" s="77" t="s">
        <v>33</v>
      </c>
      <c r="B1" s="26">
        <v>22248</v>
      </c>
    </row>
    <row r="2" spans="1:2" ht="15" customHeight="1" x14ac:dyDescent="0.3">
      <c r="A2" s="76" t="s">
        <v>34</v>
      </c>
      <c r="B2" s="26">
        <v>15234</v>
      </c>
    </row>
    <row r="3" spans="1:2" ht="15" customHeight="1" x14ac:dyDescent="0.3">
      <c r="A3" s="76" t="s">
        <v>35</v>
      </c>
      <c r="B3" s="26">
        <v>15612</v>
      </c>
    </row>
  </sheetData>
  <sheetProtection algorithmName="SHA-512" hashValue="y5KHkfPCG+bZu0AQqJNm5vxwIuczNevXorXo1zcZQEiwF/4CdPF2+DMJAsInK+jKI0ZTmBlu6I7ozDoChFOdtQ==" saltValue="1P9K+/NQkfd4Asrm1/eg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megállapodás</vt:lpstr>
      <vt:lpstr>Adagolók</vt:lpstr>
      <vt:lpstr>Töltőanyagok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Sárhegyi Barbara</dc:creator>
  <cp:lastModifiedBy>Sárhegyi Barbara</cp:lastModifiedBy>
  <cp:lastPrinted>2026-06-23T06:13:52Z</cp:lastPrinted>
  <dcterms:created xsi:type="dcterms:W3CDTF">2026-06-22T09:33:48Z</dcterms:created>
  <dcterms:modified xsi:type="dcterms:W3CDTF">2026-06-25T07:26:26Z</dcterms:modified>
</cp:coreProperties>
</file>